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175" windowHeight="7875"/>
  </bookViews>
  <sheets>
    <sheet name="Лист1" sheetId="5" r:id="rId1"/>
  </sheets>
  <calcPr calcId="124519"/>
</workbook>
</file>

<file path=xl/calcChain.xml><?xml version="1.0" encoding="utf-8"?>
<calcChain xmlns="http://schemas.openxmlformats.org/spreadsheetml/2006/main">
  <c r="F48" i="5"/>
  <c r="H25"/>
  <c r="G34"/>
  <c r="G33"/>
  <c r="G40"/>
  <c r="G39"/>
  <c r="G24"/>
  <c r="G25"/>
  <c r="G26"/>
  <c r="G27"/>
  <c r="G28"/>
  <c r="H40"/>
  <c r="B23"/>
  <c r="C23"/>
  <c r="D27"/>
  <c r="D25"/>
  <c r="F23"/>
  <c r="G23" s="1"/>
  <c r="H27"/>
  <c r="E23"/>
  <c r="H10"/>
  <c r="H11"/>
  <c r="H13"/>
  <c r="H14"/>
  <c r="H15"/>
  <c r="H18"/>
  <c r="H19"/>
  <c r="H20"/>
  <c r="H21"/>
  <c r="B17"/>
  <c r="C17"/>
  <c r="D17" s="1"/>
  <c r="B9"/>
  <c r="B8" s="1"/>
  <c r="C9"/>
  <c r="C8" s="1"/>
  <c r="C29" s="1"/>
  <c r="F9"/>
  <c r="H9" s="1"/>
  <c r="G10"/>
  <c r="G11"/>
  <c r="G12"/>
  <c r="G13"/>
  <c r="G14"/>
  <c r="G15"/>
  <c r="G18"/>
  <c r="G19"/>
  <c r="G20"/>
  <c r="G21"/>
  <c r="F17"/>
  <c r="H17" s="1"/>
  <c r="F8"/>
  <c r="E9"/>
  <c r="E17"/>
  <c r="D10"/>
  <c r="D15"/>
  <c r="D18"/>
  <c r="D19"/>
  <c r="D20"/>
  <c r="D21"/>
  <c r="D23"/>
  <c r="D24"/>
  <c r="H24"/>
  <c r="D26"/>
  <c r="H26"/>
  <c r="D28"/>
  <c r="H28"/>
  <c r="D31"/>
  <c r="G31"/>
  <c r="H31"/>
  <c r="D32"/>
  <c r="G32"/>
  <c r="H32"/>
  <c r="D33"/>
  <c r="D35"/>
  <c r="G35"/>
  <c r="H35"/>
  <c r="D36"/>
  <c r="G36"/>
  <c r="H36"/>
  <c r="D37"/>
  <c r="G37"/>
  <c r="H37"/>
  <c r="D38"/>
  <c r="G38"/>
  <c r="H38"/>
  <c r="D39"/>
  <c r="H39"/>
  <c r="D40"/>
  <c r="B41"/>
  <c r="C41"/>
  <c r="E41"/>
  <c r="F41"/>
  <c r="E48"/>
  <c r="C48"/>
  <c r="B48"/>
  <c r="D8" l="1"/>
  <c r="H8"/>
  <c r="B29"/>
  <c r="B42" s="1"/>
  <c r="G17"/>
  <c r="D41"/>
  <c r="G41"/>
  <c r="C42"/>
  <c r="F29"/>
  <c r="G29" s="1"/>
  <c r="E8"/>
  <c r="G8" s="1"/>
  <c r="G9"/>
  <c r="H41"/>
  <c r="H23"/>
  <c r="D29"/>
  <c r="H29" l="1"/>
  <c r="F42"/>
  <c r="E29" l="1"/>
  <c r="E42" s="1"/>
</calcChain>
</file>

<file path=xl/sharedStrings.xml><?xml version="1.0" encoding="utf-8"?>
<sst xmlns="http://schemas.openxmlformats.org/spreadsheetml/2006/main" count="71" uniqueCount="52">
  <si>
    <t>Сведения</t>
  </si>
  <si>
    <t>(тыс. руб.)</t>
  </si>
  <si>
    <t>Наименование показателя</t>
  </si>
  <si>
    <t>Бюджетные назначения на 2015 г.</t>
  </si>
  <si>
    <t>Исполнено на 01.01.2016 г.</t>
  </si>
  <si>
    <t>% исполнения 2015 г.</t>
  </si>
  <si>
    <t>Бюджетные назначения по состоянию на 2016 г.</t>
  </si>
  <si>
    <t>% исполнения</t>
  </si>
  <si>
    <t>Темп роста, в % (2016 г./2015 г.)</t>
  </si>
  <si>
    <t>Доходы</t>
  </si>
  <si>
    <t>Налоговые и неналоговые доходы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</si>
  <si>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</si>
  <si>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</si>
  <si>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</si>
  <si>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        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</si>
  <si>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</si>
  <si>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</si>
  <si>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</si>
  <si>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</si>
  <si>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возврат остатков субсидий и субвенций прошлых лет          </t>
  </si>
  <si>
    <t>Всего: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</si>
  <si>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</si>
  <si>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</si>
  <si>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</si>
  <si>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</si>
  <si>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</si>
  <si>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</si>
  <si>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</si>
  <si>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Обслуживание государственного долга</t>
  </si>
  <si>
    <t>Межбюджетные трансферты</t>
  </si>
  <si>
    <t>Результат исполнения бюджета (дефицит "--", профицит "+")</t>
  </si>
  <si>
    <t>-</t>
  </si>
  <si>
    <t>Источники внутреннего финансирования дефицита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</si>
  <si>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</si>
  <si>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</si>
  <si>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</si>
  <si>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</si>
  <si>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 xml:space="preserve"> об исполнении бюджета Питерского муниципального района за 2016 года в сравнении с 2015 годом</t>
  </si>
  <si>
    <t>Налог на доходы физических лиц</t>
  </si>
  <si>
    <t>Акцизы по под акцизным товарам (продукции),производимые на территории Российской Федерации</t>
  </si>
  <si>
    <t>Единый налог на вменненный доход для отделных видов деятельности</t>
  </si>
  <si>
    <t>Единый сельскохозяйственный налог</t>
  </si>
  <si>
    <t>Неналоговые доходы</t>
  </si>
  <si>
    <t>Налоговые доходы</t>
  </si>
  <si>
    <t>Дотации бюджетам муниципальных районов</t>
  </si>
  <si>
    <t>Субсидии бюджетам муниципальных районов</t>
  </si>
  <si>
    <t>Субвенции бюджетам муниципальных районов</t>
  </si>
  <si>
    <t>прочие налоговые доходы</t>
  </si>
  <si>
    <t>Иные межбюджетные трансферты</t>
  </si>
  <si>
    <t>Исполнено на 01.01.2017 г.</t>
  </si>
  <si>
    <t>Средства массовой информации</t>
  </si>
  <si>
    <t>в 16 раз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</si>
</sst>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Alignment="1"/>
    <xf numFmtId="0" fontId="0" fillId="0" borderId="0" xfId="0" applyAlignment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justify" wrapText="1"/>
    </xf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/>
    <xf numFmtId="165" fontId="3" fillId="0" borderId="1" xfId="0" applyNumberFormat="1" applyFont="1" applyBorder="1"/>
    <xf numFmtId="0" fontId="4" fillId="2" borderId="1" xfId="0" applyFont="1" applyFill="1" applyBorder="1" applyAlignment="1">
      <alignment vertical="justify" wrapText="1"/>
    </xf>
    <xf numFmtId="164" fontId="4" fillId="2" borderId="1" xfId="0" applyNumberFormat="1" applyFont="1" applyFill="1" applyBorder="1" applyAlignment="1"/>
    <xf numFmtId="164" fontId="4" fillId="2" borderId="1" xfId="0" applyNumberFormat="1" applyFont="1" applyFill="1" applyBorder="1"/>
    <xf numFmtId="165" fontId="4" fillId="0" borderId="1" xfId="0" applyNumberFormat="1" applyFont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A3" sqref="A3:H3"/>
    </sheetView>
  </sheetViews>
  <sheetFormatPr defaultRowHeight="15"/>
  <cols>
    <col min="1" max="1" width="29.42578125" customWidth="1"/>
    <col min="2" max="2" width="12.28515625" customWidth="1"/>
    <col min="3" max="3" width="11.28515625" customWidth="1"/>
    <col min="4" max="5" width="11" customWidth="1"/>
    <col min="6" max="6" width="12.7109375" customWidth="1"/>
    <col min="7" max="7" width="11.42578125" customWidth="1"/>
    <col min="8" max="8" width="14.140625" customWidth="1"/>
  </cols>
  <sheetData>
    <row r="2" spans="1:8" ht="15.75">
      <c r="A2" s="27" t="s">
        <v>0</v>
      </c>
      <c r="B2" s="27"/>
      <c r="C2" s="27"/>
      <c r="D2" s="27"/>
      <c r="E2" s="27"/>
      <c r="F2" s="27"/>
      <c r="G2" s="27"/>
      <c r="H2" s="27"/>
    </row>
    <row r="3" spans="1:8" ht="15.75">
      <c r="A3" s="27" t="s">
        <v>37</v>
      </c>
      <c r="B3" s="27"/>
      <c r="C3" s="27"/>
      <c r="D3" s="27"/>
      <c r="E3" s="27"/>
      <c r="F3" s="27"/>
      <c r="G3" s="27"/>
      <c r="H3" s="27"/>
    </row>
    <row r="4" spans="1:8">
      <c r="A4" s="1"/>
      <c r="B4" s="1"/>
      <c r="C4" s="1"/>
      <c r="D4" s="1"/>
      <c r="E4" s="1"/>
      <c r="F4" s="1"/>
      <c r="G4" s="2"/>
      <c r="H4" s="3" t="s">
        <v>1</v>
      </c>
    </row>
    <row r="5" spans="1:8" ht="76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49</v>
      </c>
      <c r="G5" s="4" t="s">
        <v>7</v>
      </c>
      <c r="H5" s="4" t="s">
        <v>8</v>
      </c>
    </row>
    <row r="6" spans="1:8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5">
        <v>8</v>
      </c>
    </row>
    <row r="7" spans="1:8">
      <c r="A7" s="28" t="s">
        <v>9</v>
      </c>
      <c r="B7" s="29"/>
      <c r="C7" s="29"/>
      <c r="D7" s="29"/>
      <c r="E7" s="29"/>
      <c r="F7" s="29"/>
      <c r="G7" s="29"/>
      <c r="H7" s="30"/>
    </row>
    <row r="8" spans="1:8" ht="17.25" customHeight="1">
      <c r="A8" s="6" t="s">
        <v>10</v>
      </c>
      <c r="B8" s="7">
        <f>B9+B17</f>
        <v>31572</v>
      </c>
      <c r="C8" s="7">
        <f>C9+C17</f>
        <v>23379.8</v>
      </c>
      <c r="D8" s="7">
        <f>SUM(C8/B8)*100</f>
        <v>74.052324844799188</v>
      </c>
      <c r="E8" s="7">
        <f>E9+E17</f>
        <v>35395.9</v>
      </c>
      <c r="F8" s="7">
        <f>F9+F17</f>
        <v>26273.200000000004</v>
      </c>
      <c r="G8" s="8">
        <f>F8/E8*100</f>
        <v>74.226675970945806</v>
      </c>
      <c r="H8" s="9">
        <f>F8/C8*100</f>
        <v>112.37564051018403</v>
      </c>
    </row>
    <row r="9" spans="1:8" ht="17.25" customHeight="1">
      <c r="A9" s="6" t="s">
        <v>43</v>
      </c>
      <c r="B9" s="7">
        <f>B10+B13+B14+B15</f>
        <v>16789.900000000001</v>
      </c>
      <c r="C9" s="7">
        <f>C10+C13+C14+C15</f>
        <v>16477.7</v>
      </c>
      <c r="D9" s="7"/>
      <c r="E9" s="7">
        <f>E10+E12+E13+E14+E15</f>
        <v>24680.799999999999</v>
      </c>
      <c r="F9" s="7">
        <f>F10+F12+F13+F14++F15+F16</f>
        <v>24395.300000000003</v>
      </c>
      <c r="G9" s="8">
        <f t="shared" ref="G9:G21" si="0">F9/E9*100</f>
        <v>98.843230365304208</v>
      </c>
      <c r="H9" s="9">
        <f t="shared" ref="H9:H21" si="1">F9/C9*100</f>
        <v>148.05039538285075</v>
      </c>
    </row>
    <row r="10" spans="1:8" ht="14.25" customHeight="1">
      <c r="A10" s="10" t="s">
        <v>11</v>
      </c>
      <c r="B10" s="11">
        <v>13409.6</v>
      </c>
      <c r="C10" s="11">
        <v>13336.8</v>
      </c>
      <c r="D10" s="11">
        <f t="shared" ref="D10:D29" si="2">SUM(C10/B10)*100</f>
        <v>99.457105357355914</v>
      </c>
      <c r="E10" s="11">
        <v>13481.2</v>
      </c>
      <c r="F10" s="11">
        <v>13355.1</v>
      </c>
      <c r="G10" s="12">
        <f t="shared" si="0"/>
        <v>99.064623327300239</v>
      </c>
      <c r="H10" s="13">
        <f t="shared" si="1"/>
        <v>100.13721432427569</v>
      </c>
    </row>
    <row r="11" spans="1:8" ht="24.75" customHeight="1">
      <c r="A11" s="14" t="s">
        <v>38</v>
      </c>
      <c r="B11" s="11">
        <v>13409.6</v>
      </c>
      <c r="C11" s="11">
        <v>13336.8</v>
      </c>
      <c r="D11" s="11">
        <v>0</v>
      </c>
      <c r="E11" s="11">
        <v>13481.2</v>
      </c>
      <c r="F11" s="11">
        <v>13355.1</v>
      </c>
      <c r="G11" s="12">
        <f t="shared" si="0"/>
        <v>99.064623327300239</v>
      </c>
      <c r="H11" s="13">
        <f t="shared" si="1"/>
        <v>100.13721432427569</v>
      </c>
    </row>
    <row r="12" spans="1:8" ht="41.25" customHeight="1">
      <c r="A12" s="14" t="s">
        <v>39</v>
      </c>
      <c r="B12" s="11"/>
      <c r="C12" s="11"/>
      <c r="D12" s="11"/>
      <c r="E12" s="11">
        <v>8039.9</v>
      </c>
      <c r="F12" s="11">
        <v>8041.8</v>
      </c>
      <c r="G12" s="12">
        <f t="shared" si="0"/>
        <v>100.02363213472805</v>
      </c>
      <c r="H12" s="13"/>
    </row>
    <row r="13" spans="1:8" ht="27" customHeight="1">
      <c r="A13" s="14" t="s">
        <v>40</v>
      </c>
      <c r="B13" s="11">
        <v>1905.6</v>
      </c>
      <c r="C13" s="11">
        <v>1724.3</v>
      </c>
      <c r="D13" s="11"/>
      <c r="E13" s="11">
        <v>1608.9</v>
      </c>
      <c r="F13" s="11">
        <v>1583</v>
      </c>
      <c r="G13" s="12">
        <f t="shared" si="0"/>
        <v>98.390204487538071</v>
      </c>
      <c r="H13" s="13">
        <f t="shared" si="1"/>
        <v>91.805370295192262</v>
      </c>
    </row>
    <row r="14" spans="1:8" ht="24" customHeight="1">
      <c r="A14" s="14" t="s">
        <v>41</v>
      </c>
      <c r="B14" s="11">
        <v>724.7</v>
      </c>
      <c r="C14" s="11">
        <v>715.2</v>
      </c>
      <c r="D14" s="11"/>
      <c r="E14" s="11">
        <v>900.8</v>
      </c>
      <c r="F14" s="11">
        <v>829.2</v>
      </c>
      <c r="G14" s="12">
        <f t="shared" si="0"/>
        <v>92.051509769094153</v>
      </c>
      <c r="H14" s="13">
        <f t="shared" si="1"/>
        <v>115.93959731543623</v>
      </c>
    </row>
    <row r="15" spans="1:8" ht="16.5" customHeight="1">
      <c r="A15" s="14" t="s">
        <v>12</v>
      </c>
      <c r="B15" s="11">
        <v>750</v>
      </c>
      <c r="C15" s="11">
        <v>701.4</v>
      </c>
      <c r="D15" s="11">
        <f t="shared" si="2"/>
        <v>93.52</v>
      </c>
      <c r="E15" s="11">
        <v>650</v>
      </c>
      <c r="F15" s="11">
        <v>580.20000000000005</v>
      </c>
      <c r="G15" s="12">
        <f t="shared" si="0"/>
        <v>89.261538461538464</v>
      </c>
      <c r="H15" s="13">
        <f t="shared" si="1"/>
        <v>82.720273738237822</v>
      </c>
    </row>
    <row r="16" spans="1:8" ht="16.5" customHeight="1">
      <c r="A16" s="14" t="s">
        <v>47</v>
      </c>
      <c r="B16" s="11"/>
      <c r="C16" s="11"/>
      <c r="D16" s="11"/>
      <c r="E16" s="11"/>
      <c r="F16" s="11">
        <v>6</v>
      </c>
      <c r="G16" s="8"/>
      <c r="H16" s="9"/>
    </row>
    <row r="17" spans="1:8" ht="16.5" customHeight="1">
      <c r="A17" s="15" t="s">
        <v>42</v>
      </c>
      <c r="B17" s="7">
        <f>B18+B19+B20+B21</f>
        <v>14782.1</v>
      </c>
      <c r="C17" s="7">
        <f>C18+C19+C20+C21</f>
        <v>6902.0999999999995</v>
      </c>
      <c r="D17" s="11">
        <f t="shared" si="2"/>
        <v>46.692283234452475</v>
      </c>
      <c r="E17" s="7">
        <f>E18+E19+E20+E21+E22</f>
        <v>10715.1</v>
      </c>
      <c r="F17" s="7">
        <f>F18+F19+F20+F21</f>
        <v>1877.9</v>
      </c>
      <c r="G17" s="8">
        <f t="shared" si="0"/>
        <v>17.525734710828644</v>
      </c>
      <c r="H17" s="9">
        <f t="shared" si="1"/>
        <v>27.20766143637444</v>
      </c>
    </row>
    <row r="18" spans="1:8" ht="54.75" customHeight="1">
      <c r="A18" s="14" t="s">
        <v>13</v>
      </c>
      <c r="B18" s="11">
        <v>854</v>
      </c>
      <c r="C18" s="11">
        <v>933.2</v>
      </c>
      <c r="D18" s="11">
        <f t="shared" si="2"/>
        <v>109.27400468384076</v>
      </c>
      <c r="E18" s="11">
        <v>635</v>
      </c>
      <c r="F18" s="11">
        <v>542.5</v>
      </c>
      <c r="G18" s="12">
        <f t="shared" si="0"/>
        <v>85.433070866141733</v>
      </c>
      <c r="H18" s="13">
        <f t="shared" si="1"/>
        <v>58.133304757822543</v>
      </c>
    </row>
    <row r="19" spans="1:8" ht="25.5" customHeight="1">
      <c r="A19" s="14" t="s">
        <v>14</v>
      </c>
      <c r="B19" s="11">
        <v>84.6</v>
      </c>
      <c r="C19" s="11">
        <v>37.700000000000003</v>
      </c>
      <c r="D19" s="11">
        <f t="shared" si="2"/>
        <v>44.562647754137124</v>
      </c>
      <c r="E19" s="11">
        <v>50.2</v>
      </c>
      <c r="F19" s="11">
        <v>47.8</v>
      </c>
      <c r="G19" s="12">
        <f t="shared" si="0"/>
        <v>95.219123505976086</v>
      </c>
      <c r="H19" s="13">
        <f t="shared" si="1"/>
        <v>126.79045092838194</v>
      </c>
    </row>
    <row r="20" spans="1:8" ht="27.75" customHeight="1">
      <c r="A20" s="14" t="s">
        <v>15</v>
      </c>
      <c r="B20" s="11">
        <v>12048.4</v>
      </c>
      <c r="C20" s="11">
        <v>4367.5</v>
      </c>
      <c r="D20" s="11">
        <f t="shared" si="2"/>
        <v>36.249626506424093</v>
      </c>
      <c r="E20" s="11">
        <v>9012.9</v>
      </c>
      <c r="F20" s="11">
        <v>241.6</v>
      </c>
      <c r="G20" s="12">
        <f t="shared" si="0"/>
        <v>2.6806022478891367</v>
      </c>
      <c r="H20" s="13">
        <f t="shared" si="1"/>
        <v>5.5317687464224381</v>
      </c>
    </row>
    <row r="21" spans="1:8" ht="30" customHeight="1">
      <c r="A21" s="14" t="s">
        <v>16</v>
      </c>
      <c r="B21" s="11">
        <v>1795.1</v>
      </c>
      <c r="C21" s="11">
        <v>1563.7</v>
      </c>
      <c r="D21" s="11">
        <f t="shared" si="2"/>
        <v>87.10935323937386</v>
      </c>
      <c r="E21" s="11">
        <v>1017</v>
      </c>
      <c r="F21" s="11">
        <v>1046</v>
      </c>
      <c r="G21" s="12">
        <f t="shared" si="0"/>
        <v>102.85152409046215</v>
      </c>
      <c r="H21" s="13">
        <f t="shared" si="1"/>
        <v>66.892626462876521</v>
      </c>
    </row>
    <row r="22" spans="1:8" ht="21" customHeight="1">
      <c r="A22" s="14" t="s">
        <v>17</v>
      </c>
      <c r="B22" s="11"/>
      <c r="C22" s="11"/>
      <c r="D22" s="11">
        <v>0</v>
      </c>
      <c r="E22" s="11"/>
      <c r="F22" s="11"/>
      <c r="G22" s="12"/>
      <c r="H22" s="13"/>
    </row>
    <row r="23" spans="1:8" ht="20.25" customHeight="1">
      <c r="A23" s="15" t="s">
        <v>18</v>
      </c>
      <c r="B23" s="7">
        <f>B24+B25+B26+B27+B28</f>
        <v>229127.2</v>
      </c>
      <c r="C23" s="7">
        <f>C24+C25+C26+C27+C28</f>
        <v>223430.2</v>
      </c>
      <c r="D23" s="7">
        <f t="shared" si="2"/>
        <v>97.513608161754689</v>
      </c>
      <c r="E23" s="7">
        <f>E24+E25+E26+E27</f>
        <v>235555.6</v>
      </c>
      <c r="F23" s="7">
        <f>F24+F25+F26+F27</f>
        <v>233177.9</v>
      </c>
      <c r="G23" s="8">
        <f>F23/C23*100</f>
        <v>104.36274952983078</v>
      </c>
      <c r="H23" s="9">
        <f t="shared" ref="H23:H41" si="3">SUM(F23/C23)*100</f>
        <v>104.36274952983078</v>
      </c>
    </row>
    <row r="24" spans="1:8" ht="32.25" customHeight="1">
      <c r="A24" s="14" t="s">
        <v>44</v>
      </c>
      <c r="B24" s="11">
        <v>74345.600000000006</v>
      </c>
      <c r="C24" s="11">
        <v>74345.600000000006</v>
      </c>
      <c r="D24" s="11">
        <f t="shared" si="2"/>
        <v>100</v>
      </c>
      <c r="E24" s="11">
        <v>82876.100000000006</v>
      </c>
      <c r="F24" s="11">
        <v>82876.100000000006</v>
      </c>
      <c r="G24" s="8">
        <f t="shared" ref="G24:G29" si="4">F24/C24*100</f>
        <v>111.47411548228811</v>
      </c>
      <c r="H24" s="13">
        <f t="shared" si="3"/>
        <v>111.47411548228811</v>
      </c>
    </row>
    <row r="25" spans="1:8" ht="32.25" customHeight="1">
      <c r="A25" s="14" t="s">
        <v>46</v>
      </c>
      <c r="B25" s="11">
        <v>149315</v>
      </c>
      <c r="C25" s="11">
        <v>149294.5</v>
      </c>
      <c r="D25" s="11">
        <f t="shared" si="2"/>
        <v>99.986270635903963</v>
      </c>
      <c r="E25" s="11">
        <v>145772.79999999999</v>
      </c>
      <c r="F25" s="11">
        <v>145766.29999999999</v>
      </c>
      <c r="G25" s="8">
        <f t="shared" si="4"/>
        <v>97.636751521321941</v>
      </c>
      <c r="H25" s="13">
        <f t="shared" si="3"/>
        <v>97.636751521321941</v>
      </c>
    </row>
    <row r="26" spans="1:8" ht="32.25" customHeight="1">
      <c r="A26" s="14" t="s">
        <v>45</v>
      </c>
      <c r="B26" s="11">
        <v>6976.5</v>
      </c>
      <c r="C26" s="11">
        <v>1300</v>
      </c>
      <c r="D26" s="11">
        <f t="shared" si="2"/>
        <v>18.633985522826631</v>
      </c>
      <c r="E26" s="11">
        <v>2851.2</v>
      </c>
      <c r="F26" s="11">
        <v>1255.4000000000001</v>
      </c>
      <c r="G26" s="8">
        <f t="shared" si="4"/>
        <v>96.569230769230771</v>
      </c>
      <c r="H26" s="13">
        <f t="shared" si="3"/>
        <v>96.569230769230771</v>
      </c>
    </row>
    <row r="27" spans="1:8" ht="18" customHeight="1">
      <c r="A27" s="14" t="s">
        <v>48</v>
      </c>
      <c r="B27" s="11">
        <v>1007.7</v>
      </c>
      <c r="C27" s="11">
        <v>1007.7</v>
      </c>
      <c r="D27" s="11">
        <f t="shared" si="2"/>
        <v>100</v>
      </c>
      <c r="E27" s="11">
        <v>4055.5</v>
      </c>
      <c r="F27" s="11">
        <v>3280.1</v>
      </c>
      <c r="G27" s="8">
        <f t="shared" si="4"/>
        <v>325.50362210975487</v>
      </c>
      <c r="H27" s="13">
        <f t="shared" si="3"/>
        <v>325.50362210975487</v>
      </c>
    </row>
    <row r="28" spans="1:8" ht="32.25" customHeight="1">
      <c r="A28" s="14" t="s">
        <v>19</v>
      </c>
      <c r="B28" s="11">
        <v>-2517.6</v>
      </c>
      <c r="C28" s="11">
        <v>-2517.6</v>
      </c>
      <c r="D28" s="11">
        <f t="shared" si="2"/>
        <v>100</v>
      </c>
      <c r="E28" s="11"/>
      <c r="F28" s="11"/>
      <c r="G28" s="8">
        <f t="shared" si="4"/>
        <v>0</v>
      </c>
      <c r="H28" s="13">
        <f t="shared" si="3"/>
        <v>0</v>
      </c>
    </row>
    <row r="29" spans="1:8">
      <c r="A29" s="15" t="s">
        <v>20</v>
      </c>
      <c r="B29" s="7">
        <f>B8+B23</f>
        <v>260699.2</v>
      </c>
      <c r="C29" s="7">
        <f>C8+C23</f>
        <v>246810</v>
      </c>
      <c r="D29" s="7">
        <f t="shared" si="2"/>
        <v>94.672327341242308</v>
      </c>
      <c r="E29" s="7">
        <f>E8+E23</f>
        <v>270951.5</v>
      </c>
      <c r="F29" s="7">
        <f>F8+F23</f>
        <v>259451.1</v>
      </c>
      <c r="G29" s="8">
        <f t="shared" si="4"/>
        <v>105.12179409262185</v>
      </c>
      <c r="H29" s="9">
        <f t="shared" si="3"/>
        <v>105.12179409262185</v>
      </c>
    </row>
    <row r="30" spans="1:8">
      <c r="A30" s="31" t="s">
        <v>21</v>
      </c>
      <c r="B30" s="31"/>
      <c r="C30" s="31"/>
      <c r="D30" s="31"/>
      <c r="E30" s="31"/>
      <c r="F30" s="31"/>
      <c r="G30" s="31"/>
      <c r="H30" s="9"/>
    </row>
    <row r="31" spans="1:8" ht="19.5" customHeight="1">
      <c r="A31" s="14" t="s">
        <v>22</v>
      </c>
      <c r="B31" s="11">
        <v>22734.1</v>
      </c>
      <c r="C31" s="11">
        <v>20169.400000000001</v>
      </c>
      <c r="D31" s="16">
        <f>SUM(C31/B31)*100</f>
        <v>88.718708899846504</v>
      </c>
      <c r="E31" s="11">
        <v>22468.3</v>
      </c>
      <c r="F31" s="11">
        <v>21582</v>
      </c>
      <c r="G31" s="12">
        <f t="shared" ref="G31:G41" si="5">F31/E31*100</f>
        <v>96.055331288971573</v>
      </c>
      <c r="H31" s="13">
        <f t="shared" si="3"/>
        <v>107.0036788402233</v>
      </c>
    </row>
    <row r="32" spans="1:8" ht="18.75" customHeight="1">
      <c r="A32" s="14" t="s">
        <v>23</v>
      </c>
      <c r="B32" s="11">
        <v>925.3</v>
      </c>
      <c r="C32" s="11">
        <v>863.8</v>
      </c>
      <c r="D32" s="16">
        <f t="shared" ref="D32:D41" si="6">SUM(C32/B32)*100</f>
        <v>93.353506970712203</v>
      </c>
      <c r="E32" s="11">
        <v>952.2</v>
      </c>
      <c r="F32" s="11">
        <v>872</v>
      </c>
      <c r="G32" s="12">
        <f t="shared" si="5"/>
        <v>91.577399705944131</v>
      </c>
      <c r="H32" s="13">
        <f t="shared" si="3"/>
        <v>100.94929381801343</v>
      </c>
    </row>
    <row r="33" spans="1:8" ht="23.25" customHeight="1">
      <c r="A33" s="14" t="s">
        <v>24</v>
      </c>
      <c r="B33" s="11">
        <v>5671.1</v>
      </c>
      <c r="C33" s="11">
        <v>400</v>
      </c>
      <c r="D33" s="16">
        <f t="shared" si="6"/>
        <v>7.0533053552220908</v>
      </c>
      <c r="E33" s="11">
        <v>11776.6</v>
      </c>
      <c r="F33" s="11">
        <v>6560.3</v>
      </c>
      <c r="G33" s="12">
        <f t="shared" si="5"/>
        <v>55.706231000458537</v>
      </c>
      <c r="H33" s="13" t="s">
        <v>51</v>
      </c>
    </row>
    <row r="34" spans="1:8" ht="23.25" customHeight="1">
      <c r="A34" s="14"/>
      <c r="B34" s="11"/>
      <c r="C34" s="11"/>
      <c r="D34" s="16"/>
      <c r="E34" s="11">
        <v>2136.9</v>
      </c>
      <c r="F34" s="11">
        <v>2114.4</v>
      </c>
      <c r="G34" s="12">
        <f t="shared" si="5"/>
        <v>98.947072862557917</v>
      </c>
      <c r="H34" s="13"/>
    </row>
    <row r="35" spans="1:8" ht="17.25" customHeight="1">
      <c r="A35" s="14" t="s">
        <v>25</v>
      </c>
      <c r="B35" s="11">
        <v>198439</v>
      </c>
      <c r="C35" s="11">
        <v>196184.3</v>
      </c>
      <c r="D35" s="16">
        <f t="shared" si="6"/>
        <v>98.863781817082312</v>
      </c>
      <c r="E35" s="11">
        <v>204220.2</v>
      </c>
      <c r="F35" s="11">
        <v>201793.6</v>
      </c>
      <c r="G35" s="12">
        <f t="shared" si="5"/>
        <v>98.81177278251613</v>
      </c>
      <c r="H35" s="13">
        <f t="shared" si="3"/>
        <v>102.85919923255837</v>
      </c>
    </row>
    <row r="36" spans="1:8" ht="21.75" customHeight="1">
      <c r="A36" s="14" t="s">
        <v>26</v>
      </c>
      <c r="B36" s="11">
        <v>32259.3</v>
      </c>
      <c r="C36" s="11">
        <v>29854</v>
      </c>
      <c r="D36" s="16">
        <f t="shared" si="6"/>
        <v>92.543855570331658</v>
      </c>
      <c r="E36" s="11">
        <v>32255.599999999999</v>
      </c>
      <c r="F36" s="11">
        <v>29855.1</v>
      </c>
      <c r="G36" s="12">
        <f t="shared" si="5"/>
        <v>92.557881422140653</v>
      </c>
      <c r="H36" s="13">
        <f t="shared" si="3"/>
        <v>100.00368459837875</v>
      </c>
    </row>
    <row r="37" spans="1:8" ht="20.25" customHeight="1">
      <c r="A37" s="14" t="s">
        <v>27</v>
      </c>
      <c r="B37" s="11">
        <v>4112.8</v>
      </c>
      <c r="C37" s="11">
        <v>3385</v>
      </c>
      <c r="D37" s="16">
        <f t="shared" si="6"/>
        <v>82.304026453997267</v>
      </c>
      <c r="E37" s="11">
        <v>4992.7</v>
      </c>
      <c r="F37" s="11">
        <v>3863.2</v>
      </c>
      <c r="G37" s="12">
        <f t="shared" si="5"/>
        <v>77.376970376750052</v>
      </c>
      <c r="H37" s="13">
        <f t="shared" si="3"/>
        <v>114.12703101920236</v>
      </c>
    </row>
    <row r="38" spans="1:8" ht="20.25" customHeight="1">
      <c r="A38" s="14" t="s">
        <v>50</v>
      </c>
      <c r="B38" s="11">
        <v>171.3</v>
      </c>
      <c r="C38" s="11">
        <v>166.7</v>
      </c>
      <c r="D38" s="16">
        <f t="shared" si="6"/>
        <v>97.314652656158771</v>
      </c>
      <c r="E38" s="11">
        <v>329.3</v>
      </c>
      <c r="F38" s="11">
        <v>329.3</v>
      </c>
      <c r="G38" s="12">
        <f t="shared" si="5"/>
        <v>100</v>
      </c>
      <c r="H38" s="13">
        <f t="shared" si="3"/>
        <v>197.54049190161967</v>
      </c>
    </row>
    <row r="39" spans="1:8" ht="31.5" customHeight="1">
      <c r="A39" s="14" t="s">
        <v>28</v>
      </c>
      <c r="B39" s="11">
        <v>145.1</v>
      </c>
      <c r="C39" s="11">
        <v>145.1</v>
      </c>
      <c r="D39" s="16">
        <f t="shared" si="6"/>
        <v>100</v>
      </c>
      <c r="E39" s="11">
        <v>74.7</v>
      </c>
      <c r="F39" s="11">
        <v>74.7</v>
      </c>
      <c r="G39" s="12">
        <f t="shared" si="5"/>
        <v>100</v>
      </c>
      <c r="H39" s="13">
        <f t="shared" si="3"/>
        <v>51.481736733287384</v>
      </c>
    </row>
    <row r="40" spans="1:8" ht="21.75" customHeight="1">
      <c r="A40" s="14" t="s">
        <v>29</v>
      </c>
      <c r="B40" s="11">
        <v>2914</v>
      </c>
      <c r="C40" s="11">
        <v>2184.1999999999998</v>
      </c>
      <c r="D40" s="16">
        <f t="shared" si="6"/>
        <v>74.955387783115995</v>
      </c>
      <c r="E40" s="11">
        <v>5498.9</v>
      </c>
      <c r="F40" s="11">
        <v>5498.9</v>
      </c>
      <c r="G40" s="12">
        <f t="shared" si="5"/>
        <v>100</v>
      </c>
      <c r="H40" s="13">
        <f t="shared" si="3"/>
        <v>251.758080761835</v>
      </c>
    </row>
    <row r="41" spans="1:8">
      <c r="A41" s="15" t="s">
        <v>20</v>
      </c>
      <c r="B41" s="7">
        <f>SUM(B31:B40)</f>
        <v>267371.99999999994</v>
      </c>
      <c r="C41" s="7">
        <f>SUM(C31:C40)</f>
        <v>253352.50000000003</v>
      </c>
      <c r="D41" s="17">
        <f t="shared" si="6"/>
        <v>94.756556408300071</v>
      </c>
      <c r="E41" s="7">
        <f>SUM(E31:E40)</f>
        <v>284705.40000000002</v>
      </c>
      <c r="F41" s="7">
        <f>SUM(F31:F40)</f>
        <v>272543.50000000006</v>
      </c>
      <c r="G41" s="8">
        <f t="shared" si="5"/>
        <v>95.728251027202177</v>
      </c>
      <c r="H41" s="9">
        <f t="shared" si="3"/>
        <v>107.57482164178369</v>
      </c>
    </row>
    <row r="42" spans="1:8" ht="35.25" customHeight="1">
      <c r="A42" s="15" t="s">
        <v>30</v>
      </c>
      <c r="B42" s="7">
        <f>B29-B41</f>
        <v>-6672.7999999999302</v>
      </c>
      <c r="C42" s="7">
        <f>C29-C41</f>
        <v>-6542.5000000000291</v>
      </c>
      <c r="D42" s="18" t="s">
        <v>31</v>
      </c>
      <c r="E42" s="7">
        <f>E29-E41</f>
        <v>-13753.900000000023</v>
      </c>
      <c r="F42" s="7">
        <f>F29-F41</f>
        <v>-13092.400000000052</v>
      </c>
      <c r="G42" s="19" t="s">
        <v>31</v>
      </c>
      <c r="H42" s="20" t="s">
        <v>31</v>
      </c>
    </row>
    <row r="43" spans="1:8">
      <c r="A43" s="31" t="s">
        <v>32</v>
      </c>
      <c r="B43" s="31"/>
      <c r="C43" s="31"/>
      <c r="D43" s="31"/>
      <c r="E43" s="31"/>
      <c r="F43" s="31"/>
      <c r="G43" s="31"/>
      <c r="H43" s="13"/>
    </row>
    <row r="44" spans="1:8" ht="32.25" customHeight="1">
      <c r="A44" s="14" t="s">
        <v>33</v>
      </c>
      <c r="B44" s="11"/>
      <c r="C44" s="11"/>
      <c r="D44" s="21" t="s">
        <v>31</v>
      </c>
      <c r="E44" s="11"/>
      <c r="F44" s="11">
        <v>0</v>
      </c>
      <c r="G44" s="19" t="s">
        <v>31</v>
      </c>
      <c r="H44" s="22" t="s">
        <v>31</v>
      </c>
    </row>
    <row r="45" spans="1:8" ht="43.5" customHeight="1">
      <c r="A45" s="14" t="s">
        <v>34</v>
      </c>
      <c r="B45" s="11">
        <v>1925</v>
      </c>
      <c r="C45" s="11">
        <v>1925</v>
      </c>
      <c r="D45" s="21" t="s">
        <v>31</v>
      </c>
      <c r="E45" s="11">
        <v>13600</v>
      </c>
      <c r="F45" s="11">
        <v>13600</v>
      </c>
      <c r="G45" s="19" t="s">
        <v>31</v>
      </c>
      <c r="H45" s="22" t="s">
        <v>31</v>
      </c>
    </row>
    <row r="46" spans="1:8" ht="44.25" customHeight="1">
      <c r="A46" s="14" t="s">
        <v>35</v>
      </c>
      <c r="B46" s="11">
        <v>0</v>
      </c>
      <c r="C46" s="11">
        <v>0</v>
      </c>
      <c r="D46" s="21" t="s">
        <v>31</v>
      </c>
      <c r="E46" s="11"/>
      <c r="F46" s="11"/>
      <c r="G46" s="19" t="s">
        <v>31</v>
      </c>
      <c r="H46" s="22" t="s">
        <v>31</v>
      </c>
    </row>
    <row r="47" spans="1:8" ht="38.25" customHeight="1">
      <c r="A47" s="14" t="s">
        <v>36</v>
      </c>
      <c r="B47" s="11">
        <v>4747.7</v>
      </c>
      <c r="C47" s="11">
        <v>4617.5</v>
      </c>
      <c r="D47" s="21" t="s">
        <v>31</v>
      </c>
      <c r="E47" s="11">
        <v>153.9</v>
      </c>
      <c r="F47" s="11">
        <v>-507.5</v>
      </c>
      <c r="G47" s="19" t="s">
        <v>31</v>
      </c>
      <c r="H47" s="22" t="s">
        <v>31</v>
      </c>
    </row>
    <row r="48" spans="1:8">
      <c r="A48" s="15" t="s">
        <v>20</v>
      </c>
      <c r="B48" s="7">
        <f>SUM(B44:B47)</f>
        <v>6672.7</v>
      </c>
      <c r="C48" s="7">
        <f>SUM(C44:C47)</f>
        <v>6542.5</v>
      </c>
      <c r="D48" s="18" t="s">
        <v>31</v>
      </c>
      <c r="E48" s="7">
        <f>SUM(E44:E47)</f>
        <v>13753.9</v>
      </c>
      <c r="F48" s="7">
        <f>F45+F47</f>
        <v>13092.5</v>
      </c>
      <c r="G48" s="23" t="s">
        <v>31</v>
      </c>
      <c r="H48" s="22" t="s">
        <v>31</v>
      </c>
    </row>
    <row r="49" spans="1:8">
      <c r="A49" s="24"/>
      <c r="B49" s="24"/>
      <c r="C49" s="24"/>
      <c r="D49" s="24"/>
      <c r="E49" s="24"/>
      <c r="F49" s="24"/>
      <c r="G49" s="25"/>
      <c r="H49" s="26"/>
    </row>
  </sheetData>
  <mergeCells count="5">
    <mergeCell ref="A2:H2"/>
    <mergeCell ref="A3:H3"/>
    <mergeCell ref="A7:H7"/>
    <mergeCell ref="A30:G30"/>
    <mergeCell ref="A43:G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Пономарева И. И.</cp:lastModifiedBy>
  <cp:lastPrinted>2017-01-25T12:10:47Z</cp:lastPrinted>
  <dcterms:created xsi:type="dcterms:W3CDTF">2016-06-27T05:23:46Z</dcterms:created>
  <dcterms:modified xsi:type="dcterms:W3CDTF">2017-03-31T07:15:16Z</dcterms:modified>
</cp:coreProperties>
</file>